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nahooyer/Downloads/"/>
    </mc:Choice>
  </mc:AlternateContent>
  <xr:revisionPtr revIDLastSave="0" documentId="13_ncr:1_{64777905-F91A-7D49-A038-C25246A1F48C}" xr6:coauthVersionLast="40" xr6:coauthVersionMax="40" xr10:uidLastSave="{00000000-0000-0000-0000-000000000000}"/>
  <bookViews>
    <workbookView xWindow="0" yWindow="440" windowWidth="19200" windowHeight="6920" xr2:uid="{64B62AC7-3481-473E-87CC-1A2CA59AC64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C68" i="1"/>
  <c r="B68" i="1"/>
  <c r="E66" i="1"/>
  <c r="E65" i="1"/>
  <c r="K64" i="1"/>
  <c r="E64" i="1"/>
  <c r="K63" i="1"/>
  <c r="E63" i="1"/>
  <c r="K62" i="1"/>
  <c r="E62" i="1"/>
  <c r="K61" i="1"/>
  <c r="E61" i="1"/>
  <c r="E60" i="1"/>
  <c r="E59" i="1"/>
  <c r="K58" i="1"/>
  <c r="E58" i="1"/>
  <c r="K57" i="1"/>
  <c r="E57" i="1"/>
  <c r="K56" i="1"/>
  <c r="E56" i="1"/>
  <c r="D55" i="1"/>
  <c r="E55" i="1" s="1"/>
  <c r="K54" i="1"/>
  <c r="D54" i="1"/>
  <c r="E54" i="1" s="1"/>
  <c r="K53" i="1"/>
  <c r="E53" i="1"/>
  <c r="D52" i="1"/>
  <c r="E52" i="1" s="1"/>
  <c r="E51" i="1"/>
  <c r="D51" i="1"/>
  <c r="K50" i="1"/>
  <c r="D50" i="1"/>
  <c r="E50" i="1" s="1"/>
  <c r="K49" i="1"/>
  <c r="D49" i="1"/>
  <c r="H48" i="1"/>
  <c r="K48" i="1" s="1"/>
  <c r="D48" i="1"/>
  <c r="E48" i="1" s="1"/>
  <c r="J42" i="1"/>
  <c r="J6" i="1" s="1"/>
  <c r="I42" i="1"/>
  <c r="H42" i="1"/>
  <c r="H6" i="1" s="1"/>
  <c r="D42" i="1"/>
  <c r="D6" i="1" s="1"/>
  <c r="C42" i="1"/>
  <c r="B42" i="1"/>
  <c r="B6" i="1" s="1"/>
  <c r="E40" i="1"/>
  <c r="K39" i="1"/>
  <c r="K38" i="1"/>
  <c r="E38" i="1"/>
  <c r="K37" i="1"/>
  <c r="E37" i="1"/>
  <c r="E36" i="1"/>
  <c r="K35" i="1"/>
  <c r="E35" i="1"/>
  <c r="K34" i="1"/>
  <c r="E34" i="1"/>
  <c r="K33" i="1"/>
  <c r="E33" i="1"/>
  <c r="K32" i="1"/>
  <c r="K42" i="1" s="1"/>
  <c r="E32" i="1"/>
  <c r="K31" i="1"/>
  <c r="E31" i="1"/>
  <c r="J26" i="1"/>
  <c r="I26" i="1"/>
  <c r="I5" i="1" s="1"/>
  <c r="H26" i="1"/>
  <c r="H5" i="1" s="1"/>
  <c r="C26" i="1"/>
  <c r="C5" i="1" s="1"/>
  <c r="B26" i="1"/>
  <c r="B5" i="1" s="1"/>
  <c r="B9" i="1" s="1"/>
  <c r="E24" i="1"/>
  <c r="E23" i="1"/>
  <c r="E22" i="1"/>
  <c r="D21" i="1"/>
  <c r="E21" i="1" s="1"/>
  <c r="D20" i="1"/>
  <c r="E20" i="1" s="1"/>
  <c r="K19" i="1"/>
  <c r="D19" i="1"/>
  <c r="K18" i="1"/>
  <c r="D18" i="1"/>
  <c r="E18" i="1" s="1"/>
  <c r="K17" i="1"/>
  <c r="D17" i="1"/>
  <c r="E17" i="1" s="1"/>
  <c r="K16" i="1"/>
  <c r="D16" i="1"/>
  <c r="E16" i="1" s="1"/>
  <c r="D15" i="1"/>
  <c r="E15" i="1" s="1"/>
  <c r="D14" i="1"/>
  <c r="D26" i="1" s="1"/>
  <c r="D5" i="1" s="1"/>
  <c r="K8" i="1"/>
  <c r="J7" i="1"/>
  <c r="I7" i="1"/>
  <c r="C7" i="1"/>
  <c r="B7" i="1"/>
  <c r="I6" i="1"/>
  <c r="C6" i="1"/>
  <c r="J5" i="1"/>
  <c r="K5" i="1" s="1"/>
  <c r="K4" i="1"/>
  <c r="E4" i="1"/>
  <c r="K3" i="1"/>
  <c r="E3" i="1"/>
  <c r="E6" i="1" l="1"/>
  <c r="E68" i="1"/>
  <c r="K68" i="1"/>
  <c r="E19" i="1"/>
  <c r="C9" i="1"/>
  <c r="E42" i="1"/>
  <c r="K26" i="1"/>
  <c r="I9" i="1"/>
  <c r="E5" i="1"/>
  <c r="K7" i="1"/>
  <c r="K6" i="1"/>
  <c r="K9" i="1" s="1"/>
  <c r="J9" i="1"/>
  <c r="H68" i="1"/>
  <c r="H7" i="1" s="1"/>
  <c r="H9" i="1" s="1"/>
  <c r="D68" i="1"/>
  <c r="D7" i="1" s="1"/>
  <c r="E7" i="1" s="1"/>
  <c r="E9" i="1" s="1"/>
  <c r="E14" i="1"/>
  <c r="E26" i="1" l="1"/>
  <c r="D9" i="1"/>
</calcChain>
</file>

<file path=xl/sharedStrings.xml><?xml version="1.0" encoding="utf-8"?>
<sst xmlns="http://schemas.openxmlformats.org/spreadsheetml/2006/main" count="148" uniqueCount="59">
  <si>
    <t>Business budget of study association SEC, 2018-2019</t>
  </si>
  <si>
    <t>Result of study association SEC, 2018-2019</t>
  </si>
  <si>
    <t xml:space="preserve">Activity </t>
  </si>
  <si>
    <t xml:space="preserve">Expenses </t>
  </si>
  <si>
    <t>Income</t>
  </si>
  <si>
    <t>Subsidy request</t>
  </si>
  <si>
    <t>Profit/loss</t>
  </si>
  <si>
    <t>Member contribution</t>
  </si>
  <si>
    <t>Gala</t>
  </si>
  <si>
    <t>Book sales</t>
  </si>
  <si>
    <t>CS</t>
  </si>
  <si>
    <t>CF</t>
  </si>
  <si>
    <t>Association costs</t>
  </si>
  <si>
    <t>Sponsering</t>
  </si>
  <si>
    <t>Total</t>
  </si>
  <si>
    <t>Committee Studieverdieping (CS)</t>
  </si>
  <si>
    <t>Activity</t>
  </si>
  <si>
    <t>Expenses</t>
  </si>
  <si>
    <t>Bachelorlecture(s)</t>
  </si>
  <si>
    <t>De Andere Blik</t>
  </si>
  <si>
    <t>Movie nights</t>
  </si>
  <si>
    <t>Easter lunch</t>
  </si>
  <si>
    <t>Family day</t>
  </si>
  <si>
    <t>Career activities</t>
  </si>
  <si>
    <t>Career lecture</t>
  </si>
  <si>
    <t>Landelijk Sociologie Congres</t>
  </si>
  <si>
    <t>Memberweekend</t>
  </si>
  <si>
    <t xml:space="preserve">Study trip </t>
  </si>
  <si>
    <t>Buffer</t>
  </si>
  <si>
    <t>Committee Feesten en Activiteiten (CFA)</t>
  </si>
  <si>
    <t>Introduction weekend</t>
  </si>
  <si>
    <t>Theme Borrels</t>
  </si>
  <si>
    <t>Decemberdinner</t>
  </si>
  <si>
    <t>Party 1</t>
  </si>
  <si>
    <t>CEA activities</t>
  </si>
  <si>
    <t>Party 2</t>
  </si>
  <si>
    <t>End of the year festival</t>
  </si>
  <si>
    <t>Open podium</t>
  </si>
  <si>
    <t>VK-evement</t>
  </si>
  <si>
    <t>Activiteit</t>
  </si>
  <si>
    <t>Bank costs</t>
  </si>
  <si>
    <t>Transaction costs pin</t>
  </si>
  <si>
    <t>Accounting program</t>
  </si>
  <si>
    <t>Internationalization</t>
  </si>
  <si>
    <t>AC decoration</t>
  </si>
  <si>
    <t>Office supplies</t>
  </si>
  <si>
    <t>Websitehosting</t>
  </si>
  <si>
    <t>Association representation</t>
  </si>
  <si>
    <t>ASVA besturendag</t>
  </si>
  <si>
    <t>Board sweaters</t>
  </si>
  <si>
    <t>Membership ASVA</t>
  </si>
  <si>
    <t>CLU's (commissieledenuitjes)</t>
  </si>
  <si>
    <t>Contribution FV-FMG</t>
  </si>
  <si>
    <t>ALV's (General Assembly)</t>
  </si>
  <si>
    <t>Constitutionborrel</t>
  </si>
  <si>
    <t>Board costs</t>
  </si>
  <si>
    <t xml:space="preserve">Board transfer </t>
  </si>
  <si>
    <t>Compared to the budget</t>
  </si>
  <si>
    <t xml:space="preserve">Up and till the 31th of 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</si>
</sst>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&quot;€ &quot;#,##0"/>
    <numFmt numFmtId="166" formatCode="&quot;€ &quot;#,##0.00"/>
    <numFmt numFmtId="167" formatCode="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9"/>
      <name val="Arial"/>
      <family val="2"/>
    </font>
    <font>
      <i/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Alignment="1"/>
    <xf numFmtId="0" fontId="4" fillId="0" borderId="0" xfId="0" applyFont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Alignment="1"/>
    <xf numFmtId="164" fontId="0" fillId="0" borderId="0" xfId="1" applyFont="1" applyAlignment="1"/>
    <xf numFmtId="0" fontId="5" fillId="2" borderId="4" xfId="0" applyFont="1" applyFill="1" applyBorder="1" applyAlignment="1"/>
    <xf numFmtId="166" fontId="5" fillId="2" borderId="5" xfId="0" applyNumberFormat="1" applyFont="1" applyFill="1" applyBorder="1" applyAlignment="1"/>
    <xf numFmtId="166" fontId="5" fillId="2" borderId="6" xfId="0" applyNumberFormat="1" applyFont="1" applyFill="1" applyBorder="1"/>
    <xf numFmtId="0" fontId="5" fillId="2" borderId="7" xfId="0" applyFont="1" applyFill="1" applyBorder="1" applyAlignment="1"/>
    <xf numFmtId="166" fontId="5" fillId="2" borderId="0" xfId="0" applyNumberFormat="1" applyFont="1" applyFill="1" applyAlignment="1"/>
    <xf numFmtId="166" fontId="5" fillId="2" borderId="8" xfId="0" applyNumberFormat="1" applyFont="1" applyFill="1" applyBorder="1"/>
    <xf numFmtId="166" fontId="7" fillId="2" borderId="0" xfId="0" applyNumberFormat="1" applyFont="1" applyFill="1" applyBorder="1" applyAlignment="1"/>
    <xf numFmtId="166" fontId="5" fillId="0" borderId="8" xfId="0" applyNumberFormat="1" applyFont="1" applyBorder="1"/>
    <xf numFmtId="164" fontId="0" fillId="0" borderId="0" xfId="0" applyNumberFormat="1" applyFont="1" applyAlignment="1"/>
    <xf numFmtId="0" fontId="8" fillId="0" borderId="0" xfId="0" applyFont="1" applyAlignment="1"/>
    <xf numFmtId="166" fontId="5" fillId="2" borderId="8" xfId="0" applyNumberFormat="1" applyFont="1" applyFill="1" applyBorder="1" applyAlignment="1"/>
    <xf numFmtId="166" fontId="5" fillId="2" borderId="2" xfId="0" applyNumberFormat="1" applyFont="1" applyFill="1" applyBorder="1"/>
    <xf numFmtId="166" fontId="5" fillId="2" borderId="3" xfId="0" applyNumberFormat="1" applyFont="1" applyFill="1" applyBorder="1"/>
    <xf numFmtId="0" fontId="5" fillId="2" borderId="7" xfId="0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9" fillId="0" borderId="7" xfId="0" applyFont="1" applyBorder="1" applyAlignment="1"/>
    <xf numFmtId="166" fontId="5" fillId="0" borderId="0" xfId="0" applyNumberFormat="1" applyFont="1" applyAlignment="1"/>
    <xf numFmtId="166" fontId="10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9" xfId="0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/>
    <xf numFmtId="166" fontId="5" fillId="2" borderId="2" xfId="0" applyNumberFormat="1" applyFont="1" applyFill="1" applyBorder="1" applyAlignment="1"/>
    <xf numFmtId="0" fontId="9" fillId="2" borderId="7" xfId="0" applyFont="1" applyFill="1" applyBorder="1" applyAlignment="1"/>
    <xf numFmtId="0" fontId="5" fillId="0" borderId="7" xfId="0" applyFont="1" applyBorder="1" applyAlignment="1"/>
    <xf numFmtId="166" fontId="7" fillId="0" borderId="0" xfId="0" applyNumberFormat="1" applyFont="1" applyFill="1" applyBorder="1" applyAlignment="1"/>
    <xf numFmtId="167" fontId="5" fillId="2" borderId="7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8" xfId="0" applyNumberFormat="1" applyFont="1" applyFill="1" applyBorder="1"/>
    <xf numFmtId="0" fontId="5" fillId="0" borderId="0" xfId="0" applyFont="1" applyAlignment="1"/>
    <xf numFmtId="167" fontId="10" fillId="2" borderId="0" xfId="0" applyNumberFormat="1" applyFont="1" applyFill="1" applyBorder="1" applyAlignment="1"/>
    <xf numFmtId="167" fontId="5" fillId="2" borderId="9" xfId="0" applyNumberFormat="1" applyFont="1" applyFill="1" applyBorder="1" applyAlignment="1"/>
    <xf numFmtId="167" fontId="5" fillId="2" borderId="10" xfId="0" applyNumberFormat="1" applyFont="1" applyFill="1" applyBorder="1" applyAlignment="1"/>
    <xf numFmtId="167" fontId="5" fillId="2" borderId="1" xfId="0" applyNumberFormat="1" applyFont="1" applyFill="1" applyBorder="1" applyAlignment="1"/>
    <xf numFmtId="167" fontId="5" fillId="2" borderId="2" xfId="0" applyNumberFormat="1" applyFont="1" applyFill="1" applyBorder="1"/>
    <xf numFmtId="167" fontId="5" fillId="2" borderId="3" xfId="0" applyNumberFormat="1" applyFont="1" applyFill="1" applyBorder="1"/>
    <xf numFmtId="167" fontId="5" fillId="2" borderId="7" xfId="0" applyNumberFormat="1" applyFont="1" applyFill="1" applyBorder="1"/>
    <xf numFmtId="167" fontId="5" fillId="2" borderId="0" xfId="0" applyNumberFormat="1" applyFont="1" applyFill="1"/>
    <xf numFmtId="0" fontId="6" fillId="0" borderId="4" xfId="0" applyFont="1" applyBorder="1" applyAlignment="1"/>
    <xf numFmtId="166" fontId="6" fillId="0" borderId="5" xfId="0" applyNumberFormat="1" applyFont="1" applyBorder="1" applyAlignment="1"/>
    <xf numFmtId="166" fontId="6" fillId="0" borderId="6" xfId="0" applyNumberFormat="1" applyFont="1" applyBorder="1"/>
    <xf numFmtId="0" fontId="6" fillId="0" borderId="7" xfId="0" applyFont="1" applyBorder="1" applyAlignment="1"/>
    <xf numFmtId="166" fontId="6" fillId="0" borderId="0" xfId="0" applyNumberFormat="1" applyFont="1" applyAlignment="1"/>
    <xf numFmtId="166" fontId="6" fillId="0" borderId="8" xfId="0" applyNumberFormat="1" applyFont="1" applyBorder="1" applyAlignment="1"/>
    <xf numFmtId="166" fontId="5" fillId="2" borderId="0" xfId="0" applyNumberFormat="1" applyFont="1" applyFill="1" applyBorder="1" applyAlignment="1"/>
    <xf numFmtId="166" fontId="5" fillId="2" borderId="0" xfId="0" applyNumberFormat="1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11" fillId="2" borderId="0" xfId="0" applyFont="1" applyFill="1" applyAlignment="1">
      <alignment horizontal="left"/>
    </xf>
    <xf numFmtId="0" fontId="12" fillId="0" borderId="0" xfId="0" applyFont="1" applyAlignment="1"/>
    <xf numFmtId="0" fontId="0" fillId="0" borderId="12" xfId="0" applyFont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5" fontId="2" fillId="2" borderId="1" xfId="0" applyNumberFormat="1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2A68-36CE-4F91-8C0B-EBB807F5F931}">
  <dimension ref="A1:R70"/>
  <sheetViews>
    <sheetView tabSelected="1" topLeftCell="B55" workbookViewId="0">
      <selection activeCell="E70" sqref="E70"/>
    </sheetView>
  </sheetViews>
  <sheetFormatPr baseColWidth="10" defaultColWidth="14.5" defaultRowHeight="15" x14ac:dyDescent="0.2"/>
  <cols>
    <col min="1" max="1" width="28.6640625" style="1" customWidth="1"/>
    <col min="2" max="5" width="17.33203125" style="1" customWidth="1"/>
    <col min="6" max="16384" width="14.5" style="1"/>
  </cols>
  <sheetData>
    <row r="1" spans="1:18" ht="15.75" customHeight="1" x14ac:dyDescent="0.2">
      <c r="A1" s="67" t="s">
        <v>0</v>
      </c>
      <c r="B1" s="68"/>
      <c r="C1" s="68"/>
      <c r="D1" s="68"/>
      <c r="E1" s="69"/>
      <c r="G1" s="67" t="s">
        <v>1</v>
      </c>
      <c r="H1" s="68"/>
      <c r="I1" s="68"/>
      <c r="J1" s="68"/>
      <c r="K1" s="69"/>
      <c r="L1" s="62" t="s">
        <v>58</v>
      </c>
      <c r="O1" s="2"/>
      <c r="Q1" s="2"/>
    </row>
    <row r="2" spans="1:18" ht="15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  <c r="L2" s="6" t="s">
        <v>57</v>
      </c>
      <c r="O2" s="2"/>
      <c r="P2" s="7"/>
      <c r="Q2" s="2"/>
      <c r="R2" s="7"/>
    </row>
    <row r="3" spans="1:18" ht="15.75" customHeight="1" x14ac:dyDescent="0.2">
      <c r="A3" s="8" t="s">
        <v>7</v>
      </c>
      <c r="B3" s="9">
        <v>0</v>
      </c>
      <c r="C3" s="9">
        <v>3000</v>
      </c>
      <c r="D3" s="9">
        <v>0</v>
      </c>
      <c r="E3" s="10">
        <f t="shared" ref="E3:E7" si="0">D3+C3-B3</f>
        <v>3000</v>
      </c>
      <c r="G3" s="8" t="s">
        <v>7</v>
      </c>
      <c r="H3" s="9">
        <v>20</v>
      </c>
      <c r="I3" s="9">
        <v>2230</v>
      </c>
      <c r="J3" s="9">
        <v>0</v>
      </c>
      <c r="K3" s="10">
        <f t="shared" ref="K3:K8" si="1">J3+I3-H3</f>
        <v>2210</v>
      </c>
      <c r="O3" s="2"/>
      <c r="P3" s="7"/>
      <c r="Q3" s="2"/>
      <c r="R3" s="7"/>
    </row>
    <row r="4" spans="1:18" ht="15.75" customHeight="1" x14ac:dyDescent="0.2">
      <c r="A4" s="11" t="s">
        <v>9</v>
      </c>
      <c r="B4" s="12">
        <v>0</v>
      </c>
      <c r="C4" s="12">
        <v>1250</v>
      </c>
      <c r="D4" s="12">
        <v>0</v>
      </c>
      <c r="E4" s="13">
        <f t="shared" si="0"/>
        <v>1250</v>
      </c>
      <c r="G4" s="11" t="s">
        <v>9</v>
      </c>
      <c r="H4" s="12">
        <v>0</v>
      </c>
      <c r="I4" s="12">
        <v>1743</v>
      </c>
      <c r="J4" s="12">
        <v>0</v>
      </c>
      <c r="K4" s="13">
        <f t="shared" si="1"/>
        <v>1743</v>
      </c>
      <c r="L4" s="14">
        <v>493</v>
      </c>
      <c r="N4" s="2"/>
      <c r="O4" s="2"/>
    </row>
    <row r="5" spans="1:18" ht="15.75" customHeight="1" x14ac:dyDescent="0.2">
      <c r="A5" s="11" t="s">
        <v>10</v>
      </c>
      <c r="B5" s="12">
        <f>B26</f>
        <v>21100</v>
      </c>
      <c r="C5" s="12">
        <f>C26</f>
        <v>17000</v>
      </c>
      <c r="D5" s="12">
        <f>D26</f>
        <v>2950</v>
      </c>
      <c r="E5" s="15">
        <f t="shared" si="0"/>
        <v>-1150</v>
      </c>
      <c r="G5" s="11" t="s">
        <v>10</v>
      </c>
      <c r="H5" s="12">
        <f>H26</f>
        <v>6584.43</v>
      </c>
      <c r="I5" s="12">
        <f>I26</f>
        <v>19.940000000000001</v>
      </c>
      <c r="J5" s="12">
        <f>J26</f>
        <v>1800</v>
      </c>
      <c r="K5" s="15">
        <f t="shared" si="1"/>
        <v>-4764.49</v>
      </c>
      <c r="R5" s="16"/>
    </row>
    <row r="6" spans="1:18" ht="15.75" customHeight="1" x14ac:dyDescent="0.2">
      <c r="A6" s="11" t="s">
        <v>11</v>
      </c>
      <c r="B6" s="12">
        <f>B42</f>
        <v>8550</v>
      </c>
      <c r="C6" s="12">
        <f>C42</f>
        <v>6100</v>
      </c>
      <c r="D6" s="12">
        <f>D42</f>
        <v>650</v>
      </c>
      <c r="E6" s="13">
        <f t="shared" si="0"/>
        <v>-1800</v>
      </c>
      <c r="G6" s="11" t="s">
        <v>11</v>
      </c>
      <c r="H6" s="12">
        <f>H42</f>
        <v>5284.79</v>
      </c>
      <c r="I6" s="12">
        <f>I42</f>
        <v>4513.93</v>
      </c>
      <c r="J6" s="12">
        <f>J42</f>
        <v>250</v>
      </c>
      <c r="K6" s="13">
        <f t="shared" si="1"/>
        <v>-520.85999999999967</v>
      </c>
      <c r="O6" s="17"/>
      <c r="P6" s="16"/>
    </row>
    <row r="7" spans="1:18" ht="15.75" customHeight="1" x14ac:dyDescent="0.2">
      <c r="A7" s="11" t="s">
        <v>12</v>
      </c>
      <c r="B7" s="12">
        <f>B68</f>
        <v>4725.5</v>
      </c>
      <c r="C7" s="12">
        <f>C68</f>
        <v>0</v>
      </c>
      <c r="D7" s="12">
        <f>D68</f>
        <v>1825.5</v>
      </c>
      <c r="E7" s="13">
        <f t="shared" si="0"/>
        <v>-2900</v>
      </c>
      <c r="G7" s="11" t="s">
        <v>12</v>
      </c>
      <c r="H7" s="12">
        <f>H68</f>
        <v>1901.48</v>
      </c>
      <c r="I7" s="12">
        <f>I68</f>
        <v>0</v>
      </c>
      <c r="J7" s="12">
        <f>J68</f>
        <v>1373</v>
      </c>
      <c r="K7" s="13">
        <f t="shared" si="1"/>
        <v>-528.48</v>
      </c>
    </row>
    <row r="8" spans="1:18" ht="15.75" customHeight="1" x14ac:dyDescent="0.2">
      <c r="A8" s="11"/>
      <c r="B8" s="12"/>
      <c r="C8" s="12"/>
      <c r="D8" s="12"/>
      <c r="E8" s="18"/>
      <c r="G8" s="11" t="s">
        <v>13</v>
      </c>
      <c r="H8" s="12">
        <v>0</v>
      </c>
      <c r="I8" s="12">
        <v>1</v>
      </c>
      <c r="J8" s="12">
        <v>0</v>
      </c>
      <c r="K8" s="13">
        <f t="shared" si="1"/>
        <v>1</v>
      </c>
      <c r="O8" s="17"/>
      <c r="Q8" s="16"/>
    </row>
    <row r="9" spans="1:18" ht="15.75" customHeight="1" x14ac:dyDescent="0.2">
      <c r="A9" s="3" t="s">
        <v>14</v>
      </c>
      <c r="B9" s="19">
        <f>SUM(B3:B7)</f>
        <v>34375.5</v>
      </c>
      <c r="C9" s="19">
        <f>SUM(C3:C7)</f>
        <v>27350</v>
      </c>
      <c r="D9" s="19">
        <f>SUM(D3:D7)</f>
        <v>5425.5</v>
      </c>
      <c r="E9" s="20">
        <f>SUM(E3:E7)</f>
        <v>-1600</v>
      </c>
      <c r="G9" s="3" t="s">
        <v>14</v>
      </c>
      <c r="H9" s="19">
        <f>SUM(H3:H7)</f>
        <v>13790.7</v>
      </c>
      <c r="I9" s="19">
        <f>SUM(I3:I7)</f>
        <v>8506.8700000000008</v>
      </c>
      <c r="J9" s="19">
        <f>SUM(J3:J7)</f>
        <v>3423</v>
      </c>
      <c r="K9" s="20">
        <f>SUM(K3:K8)</f>
        <v>-1859.8299999999995</v>
      </c>
    </row>
    <row r="10" spans="1:18" ht="15.75" customHeight="1" x14ac:dyDescent="0.2">
      <c r="A10" s="21"/>
      <c r="B10" s="22"/>
      <c r="C10" s="23"/>
      <c r="D10" s="22"/>
      <c r="E10" s="24"/>
      <c r="G10" s="21"/>
      <c r="H10" s="22"/>
      <c r="I10" s="23"/>
      <c r="J10" s="22"/>
      <c r="K10" s="24"/>
    </row>
    <row r="11" spans="1:18" ht="15.75" customHeight="1" x14ac:dyDescent="0.2">
      <c r="A11" s="25"/>
      <c r="B11" s="26"/>
      <c r="C11" s="26"/>
      <c r="D11" s="26"/>
      <c r="E11" s="27"/>
      <c r="G11" s="25"/>
      <c r="H11" s="26"/>
      <c r="I11" s="26"/>
      <c r="J11" s="26"/>
      <c r="K11" s="27"/>
    </row>
    <row r="12" spans="1:18" ht="15.75" customHeight="1" x14ac:dyDescent="0.2">
      <c r="A12" s="64" t="s">
        <v>15</v>
      </c>
      <c r="B12" s="68"/>
      <c r="C12" s="68"/>
      <c r="D12" s="68"/>
      <c r="E12" s="69"/>
      <c r="G12" s="64" t="s">
        <v>15</v>
      </c>
      <c r="H12" s="68"/>
      <c r="I12" s="68"/>
      <c r="J12" s="68"/>
      <c r="K12" s="69"/>
    </row>
    <row r="13" spans="1:18" ht="15.75" customHeight="1" x14ac:dyDescent="0.2">
      <c r="A13" s="3" t="s">
        <v>16</v>
      </c>
      <c r="B13" s="4" t="s">
        <v>17</v>
      </c>
      <c r="C13" s="4" t="s">
        <v>4</v>
      </c>
      <c r="D13" s="4" t="s">
        <v>5</v>
      </c>
      <c r="E13" s="5" t="s">
        <v>6</v>
      </c>
      <c r="G13" s="3" t="s">
        <v>16</v>
      </c>
      <c r="H13" s="4" t="s">
        <v>17</v>
      </c>
      <c r="I13" s="4" t="s">
        <v>4</v>
      </c>
      <c r="J13" s="4" t="s">
        <v>5</v>
      </c>
      <c r="K13" s="5" t="s">
        <v>6</v>
      </c>
    </row>
    <row r="14" spans="1:18" ht="15.75" customHeight="1" x14ac:dyDescent="0.2">
      <c r="A14" s="11" t="s">
        <v>18</v>
      </c>
      <c r="B14" s="12">
        <v>250</v>
      </c>
      <c r="C14" s="12">
        <v>0</v>
      </c>
      <c r="D14" s="12">
        <f>B14</f>
        <v>250</v>
      </c>
      <c r="E14" s="13">
        <f t="shared" ref="E14:E18" si="2">D14+C14-B14</f>
        <v>0</v>
      </c>
      <c r="G14" s="11" t="s">
        <v>18</v>
      </c>
      <c r="H14" s="12"/>
      <c r="I14" s="12"/>
      <c r="J14" s="12"/>
      <c r="K14" s="13"/>
    </row>
    <row r="15" spans="1:18" ht="15.75" customHeight="1" x14ac:dyDescent="0.2">
      <c r="A15" s="28" t="s">
        <v>19</v>
      </c>
      <c r="B15" s="29">
        <v>150</v>
      </c>
      <c r="C15" s="29">
        <v>0</v>
      </c>
      <c r="D15" s="12">
        <f t="shared" ref="D15:D21" si="3">B15</f>
        <v>150</v>
      </c>
      <c r="E15" s="15">
        <f t="shared" si="2"/>
        <v>0</v>
      </c>
      <c r="G15" s="28" t="s">
        <v>19</v>
      </c>
      <c r="H15" s="29"/>
      <c r="I15" s="29"/>
      <c r="J15" s="12"/>
      <c r="K15" s="15"/>
    </row>
    <row r="16" spans="1:18" ht="15.75" customHeight="1" x14ac:dyDescent="0.2">
      <c r="A16" s="11" t="s">
        <v>20</v>
      </c>
      <c r="B16" s="12">
        <v>300</v>
      </c>
      <c r="C16" s="12">
        <v>0</v>
      </c>
      <c r="D16" s="12">
        <f t="shared" si="3"/>
        <v>300</v>
      </c>
      <c r="E16" s="13">
        <f t="shared" si="2"/>
        <v>0</v>
      </c>
      <c r="G16" s="11" t="s">
        <v>20</v>
      </c>
      <c r="H16" s="12">
        <v>303.99</v>
      </c>
      <c r="I16" s="12">
        <v>0</v>
      </c>
      <c r="J16" s="12">
        <v>300</v>
      </c>
      <c r="K16" s="13">
        <f t="shared" ref="K16:K19" si="4">J16+I16-H16</f>
        <v>-3.9900000000000091</v>
      </c>
      <c r="L16" s="30">
        <v>-3.99</v>
      </c>
    </row>
    <row r="17" spans="1:13" ht="15.75" customHeight="1" x14ac:dyDescent="0.2">
      <c r="A17" s="11" t="s">
        <v>21</v>
      </c>
      <c r="B17" s="12">
        <v>300</v>
      </c>
      <c r="C17" s="12">
        <v>0</v>
      </c>
      <c r="D17" s="12">
        <f t="shared" si="3"/>
        <v>300</v>
      </c>
      <c r="E17" s="13">
        <f t="shared" si="2"/>
        <v>0</v>
      </c>
      <c r="G17" s="11" t="s">
        <v>21</v>
      </c>
      <c r="H17" s="12"/>
      <c r="I17" s="12"/>
      <c r="J17" s="12"/>
      <c r="K17" s="13">
        <f t="shared" si="4"/>
        <v>0</v>
      </c>
    </row>
    <row r="18" spans="1:13" ht="15.75" customHeight="1" x14ac:dyDescent="0.2">
      <c r="A18" s="11" t="s">
        <v>22</v>
      </c>
      <c r="B18" s="12">
        <v>350</v>
      </c>
      <c r="C18" s="12">
        <v>0</v>
      </c>
      <c r="D18" s="12">
        <f t="shared" si="3"/>
        <v>350</v>
      </c>
      <c r="E18" s="13">
        <f t="shared" si="2"/>
        <v>0</v>
      </c>
      <c r="G18" s="11" t="s">
        <v>22</v>
      </c>
      <c r="H18" s="12">
        <v>365.95</v>
      </c>
      <c r="I18" s="12">
        <v>0</v>
      </c>
      <c r="J18" s="12">
        <v>350</v>
      </c>
      <c r="K18" s="13">
        <f t="shared" si="4"/>
        <v>-15.949999999999989</v>
      </c>
      <c r="L18" s="30">
        <v>-15.95</v>
      </c>
    </row>
    <row r="19" spans="1:13" ht="15.5" customHeight="1" x14ac:dyDescent="0.2">
      <c r="A19" s="11" t="s">
        <v>23</v>
      </c>
      <c r="B19" s="12">
        <v>300</v>
      </c>
      <c r="C19" s="12">
        <v>0</v>
      </c>
      <c r="D19" s="12">
        <f t="shared" si="3"/>
        <v>300</v>
      </c>
      <c r="E19" s="13">
        <f>D17+C17-B17</f>
        <v>0</v>
      </c>
      <c r="G19" s="11" t="s">
        <v>23</v>
      </c>
      <c r="H19" s="12">
        <v>46.99</v>
      </c>
      <c r="I19" s="12">
        <v>0</v>
      </c>
      <c r="J19" s="12">
        <v>300</v>
      </c>
      <c r="K19" s="13">
        <f t="shared" si="4"/>
        <v>253.01</v>
      </c>
    </row>
    <row r="20" spans="1:13" ht="15.75" customHeight="1" x14ac:dyDescent="0.2">
      <c r="A20" s="11" t="s">
        <v>24</v>
      </c>
      <c r="B20" s="12">
        <v>200</v>
      </c>
      <c r="C20" s="12">
        <v>0</v>
      </c>
      <c r="D20" s="12">
        <f t="shared" si="3"/>
        <v>200</v>
      </c>
      <c r="E20" s="13">
        <f t="shared" ref="E20:E24" si="5">D20+C20-B20</f>
        <v>0</v>
      </c>
      <c r="G20" s="11" t="s">
        <v>24</v>
      </c>
      <c r="H20" s="12"/>
      <c r="I20" s="12"/>
      <c r="J20" s="12"/>
      <c r="K20" s="13"/>
    </row>
    <row r="21" spans="1:13" ht="15.75" customHeight="1" x14ac:dyDescent="0.2">
      <c r="A21" s="11" t="s">
        <v>25</v>
      </c>
      <c r="B21" s="29">
        <v>250</v>
      </c>
      <c r="C21" s="29">
        <v>0</v>
      </c>
      <c r="D21" s="12">
        <f t="shared" si="3"/>
        <v>250</v>
      </c>
      <c r="E21" s="15">
        <f t="shared" si="5"/>
        <v>0</v>
      </c>
      <c r="G21" s="11" t="s">
        <v>25</v>
      </c>
      <c r="H21" s="29"/>
      <c r="I21" s="29"/>
      <c r="J21" s="12"/>
      <c r="K21" s="15"/>
    </row>
    <row r="22" spans="1:13" ht="15.75" customHeight="1" x14ac:dyDescent="0.2">
      <c r="A22" s="31" t="s">
        <v>26</v>
      </c>
      <c r="B22" s="12">
        <v>2650</v>
      </c>
      <c r="C22" s="12">
        <v>2000</v>
      </c>
      <c r="D22" s="12">
        <v>350</v>
      </c>
      <c r="E22" s="13">
        <f t="shared" si="5"/>
        <v>-300</v>
      </c>
      <c r="G22" s="31" t="s">
        <v>26</v>
      </c>
      <c r="H22" s="12">
        <v>1198.5</v>
      </c>
      <c r="I22" s="12"/>
      <c r="J22" s="12">
        <v>350</v>
      </c>
      <c r="K22" s="13"/>
    </row>
    <row r="23" spans="1:13" x14ac:dyDescent="0.2">
      <c r="A23" s="31" t="s">
        <v>27</v>
      </c>
      <c r="B23" s="12">
        <v>16100</v>
      </c>
      <c r="C23" s="12">
        <v>15000</v>
      </c>
      <c r="D23" s="12">
        <v>500</v>
      </c>
      <c r="E23" s="13">
        <f>D23+C23-B23</f>
        <v>-600</v>
      </c>
      <c r="G23" s="31" t="s">
        <v>27</v>
      </c>
      <c r="H23" s="12">
        <v>4419</v>
      </c>
      <c r="I23" s="12"/>
      <c r="J23" s="12">
        <v>500</v>
      </c>
      <c r="K23" s="13"/>
    </row>
    <row r="24" spans="1:13" x14ac:dyDescent="0.2">
      <c r="A24" s="32" t="s">
        <v>28</v>
      </c>
      <c r="B24" s="33">
        <v>250</v>
      </c>
      <c r="C24" s="33">
        <v>0</v>
      </c>
      <c r="D24" s="33">
        <v>0</v>
      </c>
      <c r="E24" s="34">
        <f t="shared" si="5"/>
        <v>-250</v>
      </c>
      <c r="G24" s="32" t="s">
        <v>28</v>
      </c>
      <c r="H24" s="33">
        <v>250</v>
      </c>
      <c r="I24" s="33">
        <v>19.940000000000001</v>
      </c>
      <c r="J24" s="33"/>
      <c r="K24" s="34"/>
    </row>
    <row r="25" spans="1:13" x14ac:dyDescent="0.2">
      <c r="A25" s="32"/>
      <c r="B25" s="33"/>
      <c r="C25" s="33"/>
      <c r="D25" s="33"/>
      <c r="E25" s="34"/>
      <c r="G25" s="32"/>
      <c r="H25" s="33"/>
      <c r="I25" s="33"/>
      <c r="J25" s="33"/>
      <c r="K25" s="34"/>
    </row>
    <row r="26" spans="1:13" x14ac:dyDescent="0.2">
      <c r="A26" s="3" t="s">
        <v>14</v>
      </c>
      <c r="B26" s="35">
        <f>SUM(B14:B24)</f>
        <v>21100</v>
      </c>
      <c r="C26" s="19">
        <f>SUM(C14:C24)</f>
        <v>17000</v>
      </c>
      <c r="D26" s="19">
        <f>SUM(D14:D24)</f>
        <v>2950</v>
      </c>
      <c r="E26" s="20">
        <f>SUM(E14:E24)</f>
        <v>-1150</v>
      </c>
      <c r="G26" s="3" t="s">
        <v>14</v>
      </c>
      <c r="H26" s="35">
        <f>SUM(H14:H24)</f>
        <v>6584.43</v>
      </c>
      <c r="I26" s="19">
        <f>SUM(I14:I24)</f>
        <v>19.940000000000001</v>
      </c>
      <c r="J26" s="19">
        <f>SUM(J14:J24)</f>
        <v>1800</v>
      </c>
      <c r="K26" s="20">
        <f>SUM(K14:K24)</f>
        <v>233.07</v>
      </c>
    </row>
    <row r="27" spans="1:13" x14ac:dyDescent="0.2">
      <c r="A27" s="21"/>
      <c r="B27" s="22"/>
      <c r="C27" s="22"/>
      <c r="D27" s="22"/>
      <c r="E27" s="24"/>
      <c r="G27" s="21"/>
      <c r="H27" s="22"/>
      <c r="I27" s="22"/>
      <c r="J27" s="22"/>
      <c r="K27" s="24"/>
    </row>
    <row r="28" spans="1:13" x14ac:dyDescent="0.2">
      <c r="A28" s="25"/>
      <c r="B28" s="26"/>
      <c r="C28" s="26"/>
      <c r="D28" s="26"/>
      <c r="E28" s="27"/>
      <c r="G28" s="25"/>
      <c r="H28" s="26"/>
      <c r="I28" s="26"/>
      <c r="J28" s="26"/>
      <c r="K28" s="27"/>
    </row>
    <row r="29" spans="1:13" ht="18" x14ac:dyDescent="0.2">
      <c r="A29" s="64" t="s">
        <v>29</v>
      </c>
      <c r="B29" s="68"/>
      <c r="C29" s="68"/>
      <c r="D29" s="68"/>
      <c r="E29" s="69"/>
      <c r="G29" s="64" t="s">
        <v>29</v>
      </c>
      <c r="H29" s="68"/>
      <c r="I29" s="68"/>
      <c r="J29" s="68"/>
      <c r="K29" s="69"/>
    </row>
    <row r="30" spans="1:13" x14ac:dyDescent="0.2">
      <c r="A30" s="3" t="s">
        <v>16</v>
      </c>
      <c r="B30" s="4" t="s">
        <v>17</v>
      </c>
      <c r="C30" s="4" t="s">
        <v>4</v>
      </c>
      <c r="D30" s="4" t="s">
        <v>5</v>
      </c>
      <c r="E30" s="5" t="s">
        <v>6</v>
      </c>
      <c r="G30" s="3" t="s">
        <v>16</v>
      </c>
      <c r="H30" s="4" t="s">
        <v>17</v>
      </c>
      <c r="I30" s="4" t="s">
        <v>4</v>
      </c>
      <c r="J30" s="4" t="s">
        <v>5</v>
      </c>
      <c r="K30" s="5" t="s">
        <v>6</v>
      </c>
    </row>
    <row r="31" spans="1:13" x14ac:dyDescent="0.2">
      <c r="A31" s="11" t="s">
        <v>30</v>
      </c>
      <c r="B31" s="12">
        <v>4200</v>
      </c>
      <c r="C31" s="12">
        <v>3700</v>
      </c>
      <c r="D31" s="12">
        <v>0</v>
      </c>
      <c r="E31" s="13">
        <f t="shared" ref="E31:E40" si="6">D31+C31-B31</f>
        <v>-500</v>
      </c>
      <c r="G31" s="11" t="s">
        <v>30</v>
      </c>
      <c r="H31" s="12">
        <v>3957.61</v>
      </c>
      <c r="I31" s="12">
        <v>3612.94</v>
      </c>
      <c r="J31" s="12">
        <v>0</v>
      </c>
      <c r="K31" s="13">
        <f t="shared" ref="K31:K39" si="7">J31+I31-H31</f>
        <v>-344.67000000000007</v>
      </c>
      <c r="L31" s="14">
        <v>155.33000000000001</v>
      </c>
      <c r="M31" s="2"/>
    </row>
    <row r="32" spans="1:13" x14ac:dyDescent="0.2">
      <c r="A32" s="36" t="s">
        <v>31</v>
      </c>
      <c r="B32" s="12">
        <v>200</v>
      </c>
      <c r="C32" s="12">
        <v>0</v>
      </c>
      <c r="D32" s="12">
        <v>0</v>
      </c>
      <c r="E32" s="13">
        <f t="shared" si="6"/>
        <v>-200</v>
      </c>
      <c r="G32" s="36" t="s">
        <v>31</v>
      </c>
      <c r="H32" s="12">
        <v>162.31</v>
      </c>
      <c r="I32" s="12">
        <v>43.56</v>
      </c>
      <c r="J32" s="12">
        <v>0</v>
      </c>
      <c r="K32" s="13">
        <f t="shared" si="7"/>
        <v>-118.75</v>
      </c>
      <c r="L32" s="2"/>
    </row>
    <row r="33" spans="1:12" x14ac:dyDescent="0.2">
      <c r="A33" s="37" t="s">
        <v>32</v>
      </c>
      <c r="B33" s="29">
        <v>600</v>
      </c>
      <c r="C33" s="29">
        <v>250</v>
      </c>
      <c r="D33" s="29">
        <v>250</v>
      </c>
      <c r="E33" s="15">
        <f t="shared" si="6"/>
        <v>-100</v>
      </c>
      <c r="G33" s="37" t="s">
        <v>32</v>
      </c>
      <c r="H33" s="29">
        <v>789.65</v>
      </c>
      <c r="I33" s="29">
        <v>440</v>
      </c>
      <c r="J33" s="29">
        <v>250</v>
      </c>
      <c r="K33" s="13">
        <f t="shared" si="7"/>
        <v>-99.649999999999977</v>
      </c>
      <c r="L33" s="38">
        <v>0.35</v>
      </c>
    </row>
    <row r="34" spans="1:12" x14ac:dyDescent="0.2">
      <c r="A34" s="11" t="s">
        <v>33</v>
      </c>
      <c r="B34" s="12">
        <v>700</v>
      </c>
      <c r="C34" s="12">
        <v>700</v>
      </c>
      <c r="D34" s="12">
        <v>0</v>
      </c>
      <c r="E34" s="13">
        <f t="shared" si="6"/>
        <v>0</v>
      </c>
      <c r="G34" s="11" t="s">
        <v>33</v>
      </c>
      <c r="H34" s="12">
        <v>339.5</v>
      </c>
      <c r="I34" s="12">
        <v>417.43</v>
      </c>
      <c r="J34" s="12">
        <v>0</v>
      </c>
      <c r="K34" s="13">
        <f t="shared" si="7"/>
        <v>77.930000000000007</v>
      </c>
      <c r="L34" s="38">
        <v>77.930000000000007</v>
      </c>
    </row>
    <row r="35" spans="1:12" x14ac:dyDescent="0.2">
      <c r="A35" s="39" t="s">
        <v>34</v>
      </c>
      <c r="B35" s="40">
        <v>500</v>
      </c>
      <c r="C35" s="40">
        <v>350</v>
      </c>
      <c r="D35" s="40">
        <v>0</v>
      </c>
      <c r="E35" s="41">
        <f t="shared" si="6"/>
        <v>-150</v>
      </c>
      <c r="G35" s="39" t="s">
        <v>34</v>
      </c>
      <c r="H35" s="40"/>
      <c r="I35" s="40"/>
      <c r="J35" s="40"/>
      <c r="K35" s="13">
        <f t="shared" si="7"/>
        <v>0</v>
      </c>
    </row>
    <row r="36" spans="1:12" x14ac:dyDescent="0.2">
      <c r="A36" s="11" t="s">
        <v>35</v>
      </c>
      <c r="B36" s="40">
        <v>700</v>
      </c>
      <c r="C36" s="40">
        <v>700</v>
      </c>
      <c r="D36" s="40">
        <v>0</v>
      </c>
      <c r="E36" s="41">
        <f t="shared" ref="E36:E37" si="8">C36-B36+D36</f>
        <v>0</v>
      </c>
      <c r="G36" s="11" t="s">
        <v>8</v>
      </c>
      <c r="H36" s="40"/>
      <c r="I36" s="40"/>
      <c r="J36" s="40"/>
      <c r="K36" s="13"/>
    </row>
    <row r="37" spans="1:12" x14ac:dyDescent="0.2">
      <c r="A37" s="42" t="s">
        <v>36</v>
      </c>
      <c r="B37" s="29">
        <v>1250</v>
      </c>
      <c r="C37" s="29">
        <v>400</v>
      </c>
      <c r="D37" s="29">
        <v>400</v>
      </c>
      <c r="E37" s="41">
        <f t="shared" si="8"/>
        <v>-450</v>
      </c>
      <c r="G37" s="42" t="s">
        <v>36</v>
      </c>
      <c r="H37" s="29"/>
      <c r="I37" s="29"/>
      <c r="J37" s="29"/>
      <c r="K37" s="13">
        <f t="shared" si="7"/>
        <v>0</v>
      </c>
    </row>
    <row r="38" spans="1:12" x14ac:dyDescent="0.2">
      <c r="A38" s="39" t="s">
        <v>37</v>
      </c>
      <c r="B38" s="40">
        <v>100</v>
      </c>
      <c r="C38" s="40">
        <v>0</v>
      </c>
      <c r="D38" s="40">
        <v>0</v>
      </c>
      <c r="E38" s="41">
        <f t="shared" si="6"/>
        <v>-100</v>
      </c>
      <c r="G38" s="39" t="s">
        <v>37</v>
      </c>
      <c r="H38" s="40"/>
      <c r="I38" s="40"/>
      <c r="J38" s="40"/>
      <c r="K38" s="13">
        <f t="shared" si="7"/>
        <v>0</v>
      </c>
    </row>
    <row r="39" spans="1:12" x14ac:dyDescent="0.2">
      <c r="A39" s="39"/>
      <c r="B39" s="40"/>
      <c r="C39" s="40"/>
      <c r="D39" s="40"/>
      <c r="E39" s="41"/>
      <c r="G39" s="39" t="s">
        <v>38</v>
      </c>
      <c r="H39" s="40">
        <v>35.72</v>
      </c>
      <c r="I39" s="40">
        <v>0</v>
      </c>
      <c r="J39" s="40">
        <v>0</v>
      </c>
      <c r="K39" s="13">
        <f t="shared" si="7"/>
        <v>-35.72</v>
      </c>
      <c r="L39" s="43">
        <v>-35.72</v>
      </c>
    </row>
    <row r="40" spans="1:12" x14ac:dyDescent="0.2">
      <c r="A40" s="44" t="s">
        <v>28</v>
      </c>
      <c r="B40" s="45">
        <v>300</v>
      </c>
      <c r="C40" s="45">
        <v>0</v>
      </c>
      <c r="D40" s="45">
        <v>0</v>
      </c>
      <c r="E40" s="41">
        <f t="shared" si="6"/>
        <v>-300</v>
      </c>
      <c r="G40" s="44" t="s">
        <v>28</v>
      </c>
      <c r="H40" s="45"/>
      <c r="I40" s="45"/>
      <c r="J40" s="45"/>
      <c r="K40" s="41"/>
    </row>
    <row r="41" spans="1:12" x14ac:dyDescent="0.2">
      <c r="A41" s="44"/>
      <c r="B41" s="45"/>
      <c r="C41" s="45"/>
      <c r="D41" s="45"/>
      <c r="E41" s="41"/>
      <c r="G41" s="44"/>
      <c r="H41" s="45"/>
      <c r="I41" s="45"/>
      <c r="J41" s="45"/>
      <c r="K41" s="41"/>
    </row>
    <row r="42" spans="1:12" x14ac:dyDescent="0.2">
      <c r="A42" s="46" t="s">
        <v>14</v>
      </c>
      <c r="B42" s="47">
        <f>SUM(B31:B40)</f>
        <v>8550</v>
      </c>
      <c r="C42" s="47">
        <f>SUM(C31:C40)</f>
        <v>6100</v>
      </c>
      <c r="D42" s="47">
        <f>SUM(D31:D40)</f>
        <v>650</v>
      </c>
      <c r="E42" s="48">
        <f>SUM(E31:E40)</f>
        <v>-1800</v>
      </c>
      <c r="G42" s="46" t="s">
        <v>14</v>
      </c>
      <c r="H42" s="47">
        <f>SUM(H31:H40)</f>
        <v>5284.79</v>
      </c>
      <c r="I42" s="47">
        <f>SUM(I31:I40)</f>
        <v>4513.93</v>
      </c>
      <c r="J42" s="47">
        <f>SUM(J31:J40)</f>
        <v>250</v>
      </c>
      <c r="K42" s="48">
        <f>SUM(K31:K40)</f>
        <v>-520.86</v>
      </c>
    </row>
    <row r="43" spans="1:12" x14ac:dyDescent="0.2">
      <c r="A43" s="49"/>
      <c r="B43" s="50"/>
      <c r="C43" s="50"/>
      <c r="D43" s="50"/>
      <c r="E43" s="41"/>
      <c r="G43" s="49"/>
      <c r="H43" s="50"/>
      <c r="I43" s="50"/>
      <c r="J43" s="50"/>
      <c r="K43" s="41"/>
    </row>
    <row r="44" spans="1:12" x14ac:dyDescent="0.2">
      <c r="A44" s="49"/>
      <c r="B44" s="50"/>
      <c r="C44" s="50"/>
      <c r="D44" s="50"/>
      <c r="E44" s="41"/>
      <c r="G44" s="49"/>
      <c r="H44" s="50"/>
      <c r="I44" s="50"/>
      <c r="J44" s="50"/>
      <c r="K44" s="41"/>
    </row>
    <row r="45" spans="1:12" x14ac:dyDescent="0.2">
      <c r="A45" s="40"/>
      <c r="B45" s="40"/>
      <c r="C45" s="40"/>
      <c r="D45" s="40"/>
      <c r="E45" s="40"/>
      <c r="G45" s="40"/>
      <c r="H45" s="40"/>
      <c r="I45" s="40"/>
      <c r="J45" s="40"/>
      <c r="K45" s="40"/>
    </row>
    <row r="46" spans="1:12" ht="18" x14ac:dyDescent="0.2">
      <c r="A46" s="64" t="s">
        <v>12</v>
      </c>
      <c r="B46" s="65"/>
      <c r="C46" s="65"/>
      <c r="D46" s="65"/>
      <c r="E46" s="66"/>
      <c r="G46" s="64" t="s">
        <v>12</v>
      </c>
      <c r="H46" s="65"/>
      <c r="I46" s="65"/>
      <c r="J46" s="65"/>
      <c r="K46" s="66"/>
    </row>
    <row r="47" spans="1:12" x14ac:dyDescent="0.2">
      <c r="A47" s="3" t="s">
        <v>39</v>
      </c>
      <c r="B47" s="4" t="s">
        <v>17</v>
      </c>
      <c r="C47" s="4" t="s">
        <v>4</v>
      </c>
      <c r="D47" s="4" t="s">
        <v>5</v>
      </c>
      <c r="E47" s="5" t="s">
        <v>6</v>
      </c>
      <c r="G47" s="3" t="s">
        <v>39</v>
      </c>
      <c r="H47" s="4" t="s">
        <v>17</v>
      </c>
      <c r="I47" s="4" t="s">
        <v>4</v>
      </c>
      <c r="J47" s="4" t="s">
        <v>5</v>
      </c>
      <c r="K47" s="5" t="s">
        <v>6</v>
      </c>
    </row>
    <row r="48" spans="1:12" x14ac:dyDescent="0.2">
      <c r="A48" s="51" t="s">
        <v>40</v>
      </c>
      <c r="B48" s="52">
        <v>250</v>
      </c>
      <c r="C48" s="52">
        <v>0</v>
      </c>
      <c r="D48" s="52">
        <f>B48</f>
        <v>250</v>
      </c>
      <c r="E48" s="53">
        <f>D48+C48-B48</f>
        <v>0</v>
      </c>
      <c r="G48" s="51" t="s">
        <v>40</v>
      </c>
      <c r="H48" s="52">
        <f>54.79+55.25</f>
        <v>110.03999999999999</v>
      </c>
      <c r="I48" s="52">
        <v>0</v>
      </c>
      <c r="J48" s="52">
        <v>250</v>
      </c>
      <c r="K48" s="53">
        <f>J48+I48-H48</f>
        <v>139.96</v>
      </c>
      <c r="L48" s="2"/>
    </row>
    <row r="49" spans="1:12" x14ac:dyDescent="0.2">
      <c r="A49" s="54" t="s">
        <v>41</v>
      </c>
      <c r="B49" s="55">
        <v>75</v>
      </c>
      <c r="C49" s="55">
        <v>0</v>
      </c>
      <c r="D49" s="52">
        <f t="shared" ref="D49:D52" si="9">B49</f>
        <v>75</v>
      </c>
      <c r="E49" s="56">
        <v>0</v>
      </c>
      <c r="G49" s="54" t="s">
        <v>41</v>
      </c>
      <c r="H49" s="55">
        <v>26.52</v>
      </c>
      <c r="I49" s="55">
        <v>0</v>
      </c>
      <c r="J49" s="52">
        <v>75</v>
      </c>
      <c r="K49" s="53">
        <f>J49+I49-H49</f>
        <v>48.480000000000004</v>
      </c>
      <c r="L49" s="2"/>
    </row>
    <row r="50" spans="1:12" x14ac:dyDescent="0.2">
      <c r="A50" s="11" t="s">
        <v>42</v>
      </c>
      <c r="B50" s="12">
        <v>188</v>
      </c>
      <c r="C50" s="12">
        <v>0</v>
      </c>
      <c r="D50" s="52">
        <f t="shared" si="9"/>
        <v>188</v>
      </c>
      <c r="E50" s="13">
        <f t="shared" ref="E50:E57" si="10">D50+C50-B50</f>
        <v>0</v>
      </c>
      <c r="G50" s="11" t="s">
        <v>42</v>
      </c>
      <c r="H50" s="12">
        <v>188.03</v>
      </c>
      <c r="I50" s="12">
        <v>0</v>
      </c>
      <c r="J50" s="52">
        <v>188</v>
      </c>
      <c r="K50" s="13">
        <f t="shared" ref="K50" si="11">J50+I50-H50</f>
        <v>-3.0000000000001137E-2</v>
      </c>
      <c r="L50" s="30">
        <v>-0.03</v>
      </c>
    </row>
    <row r="51" spans="1:12" x14ac:dyDescent="0.2">
      <c r="A51" s="11" t="s">
        <v>43</v>
      </c>
      <c r="B51" s="12">
        <v>250</v>
      </c>
      <c r="C51" s="12">
        <v>0</v>
      </c>
      <c r="D51" s="52">
        <f t="shared" si="9"/>
        <v>250</v>
      </c>
      <c r="E51" s="13">
        <f>C51-B51</f>
        <v>-250</v>
      </c>
      <c r="G51" s="11" t="s">
        <v>43</v>
      </c>
      <c r="H51" s="12"/>
      <c r="I51" s="12"/>
      <c r="J51" s="52"/>
      <c r="K51" s="13"/>
    </row>
    <row r="52" spans="1:12" x14ac:dyDescent="0.2">
      <c r="A52" s="37" t="s">
        <v>25</v>
      </c>
      <c r="B52" s="29">
        <v>150</v>
      </c>
      <c r="C52" s="29">
        <v>0</v>
      </c>
      <c r="D52" s="52">
        <f t="shared" si="9"/>
        <v>150</v>
      </c>
      <c r="E52" s="15">
        <f t="shared" si="10"/>
        <v>0</v>
      </c>
      <c r="G52" s="37" t="s">
        <v>25</v>
      </c>
      <c r="H52" s="29"/>
      <c r="I52" s="29"/>
      <c r="J52" s="52"/>
      <c r="K52" s="15"/>
    </row>
    <row r="53" spans="1:12" x14ac:dyDescent="0.2">
      <c r="A53" s="37" t="s">
        <v>44</v>
      </c>
      <c r="B53" s="29">
        <v>600</v>
      </c>
      <c r="C53" s="29">
        <v>0</v>
      </c>
      <c r="D53" s="29">
        <v>0</v>
      </c>
      <c r="E53" s="15">
        <f t="shared" si="10"/>
        <v>-600</v>
      </c>
      <c r="G53" s="37" t="s">
        <v>44</v>
      </c>
      <c r="H53" s="29">
        <v>408.98</v>
      </c>
      <c r="I53" s="29">
        <v>0</v>
      </c>
      <c r="J53" s="29">
        <v>0</v>
      </c>
      <c r="K53" s="15">
        <f t="shared" ref="K53:K56" si="12">J53+I53-H53</f>
        <v>-408.98</v>
      </c>
      <c r="L53" s="2"/>
    </row>
    <row r="54" spans="1:12" x14ac:dyDescent="0.2">
      <c r="A54" s="11" t="s">
        <v>45</v>
      </c>
      <c r="B54" s="12">
        <v>300</v>
      </c>
      <c r="C54" s="12">
        <v>0</v>
      </c>
      <c r="D54" s="12">
        <f>B54</f>
        <v>300</v>
      </c>
      <c r="E54" s="13">
        <f t="shared" si="10"/>
        <v>0</v>
      </c>
      <c r="F54" s="2"/>
      <c r="G54" s="11" t="s">
        <v>45</v>
      </c>
      <c r="H54" s="12">
        <v>68.400000000000006</v>
      </c>
      <c r="I54" s="12">
        <v>0</v>
      </c>
      <c r="J54" s="12">
        <v>300</v>
      </c>
      <c r="K54" s="13">
        <f t="shared" si="12"/>
        <v>231.6</v>
      </c>
      <c r="L54" s="2"/>
    </row>
    <row r="55" spans="1:12" x14ac:dyDescent="0.2">
      <c r="A55" s="11" t="s">
        <v>46</v>
      </c>
      <c r="B55" s="12">
        <v>40</v>
      </c>
      <c r="C55" s="12">
        <v>0</v>
      </c>
      <c r="D55" s="12">
        <f>B55</f>
        <v>40</v>
      </c>
      <c r="E55" s="13">
        <f t="shared" si="10"/>
        <v>0</v>
      </c>
      <c r="G55" s="11" t="s">
        <v>46</v>
      </c>
      <c r="H55" s="12"/>
      <c r="I55" s="12"/>
      <c r="J55" s="12"/>
      <c r="K55" s="13"/>
    </row>
    <row r="56" spans="1:12" x14ac:dyDescent="0.2">
      <c r="A56" s="11" t="s">
        <v>47</v>
      </c>
      <c r="B56" s="12">
        <v>600</v>
      </c>
      <c r="C56" s="12">
        <v>0</v>
      </c>
      <c r="D56" s="12">
        <v>300</v>
      </c>
      <c r="E56" s="13">
        <f t="shared" si="10"/>
        <v>-300</v>
      </c>
      <c r="G56" s="11" t="s">
        <v>47</v>
      </c>
      <c r="H56" s="12">
        <v>251.6</v>
      </c>
      <c r="I56" s="12">
        <v>0</v>
      </c>
      <c r="J56" s="12">
        <v>300</v>
      </c>
      <c r="K56" s="13">
        <f t="shared" si="12"/>
        <v>48.400000000000006</v>
      </c>
      <c r="L56" s="2"/>
    </row>
    <row r="57" spans="1:12" x14ac:dyDescent="0.2">
      <c r="A57" s="11" t="s">
        <v>48</v>
      </c>
      <c r="B57" s="12">
        <v>60</v>
      </c>
      <c r="C57" s="12">
        <v>0</v>
      </c>
      <c r="D57" s="12">
        <v>60</v>
      </c>
      <c r="E57" s="13">
        <f t="shared" si="10"/>
        <v>0</v>
      </c>
      <c r="G57" s="11" t="s">
        <v>48</v>
      </c>
      <c r="H57" s="12">
        <v>60</v>
      </c>
      <c r="I57" s="12">
        <v>0</v>
      </c>
      <c r="J57" s="12">
        <v>60</v>
      </c>
      <c r="K57" s="13">
        <f>J57+I57-H57</f>
        <v>0</v>
      </c>
      <c r="L57" s="57">
        <v>0</v>
      </c>
    </row>
    <row r="58" spans="1:12" x14ac:dyDescent="0.2">
      <c r="A58" s="11" t="s">
        <v>49</v>
      </c>
      <c r="B58" s="12">
        <v>150</v>
      </c>
      <c r="C58" s="12">
        <v>0</v>
      </c>
      <c r="D58" s="12">
        <v>0</v>
      </c>
      <c r="E58" s="18">
        <f>C58-B58</f>
        <v>-150</v>
      </c>
      <c r="G58" s="11" t="s">
        <v>49</v>
      </c>
      <c r="H58" s="12">
        <v>150</v>
      </c>
      <c r="I58" s="12">
        <v>0</v>
      </c>
      <c r="J58" s="12">
        <v>0</v>
      </c>
      <c r="K58" s="18">
        <f>I58-H58</f>
        <v>-150</v>
      </c>
      <c r="L58" s="12">
        <v>0</v>
      </c>
    </row>
    <row r="59" spans="1:12" x14ac:dyDescent="0.2">
      <c r="A59" s="11" t="s">
        <v>50</v>
      </c>
      <c r="B59" s="12">
        <v>12.5</v>
      </c>
      <c r="C59" s="12">
        <v>0</v>
      </c>
      <c r="D59" s="12">
        <v>12.5</v>
      </c>
      <c r="E59" s="13">
        <f t="shared" ref="E59:E66" si="13">D59+C59-B59</f>
        <v>0</v>
      </c>
      <c r="G59" s="11" t="s">
        <v>50</v>
      </c>
      <c r="H59" s="12"/>
      <c r="I59" s="12"/>
      <c r="J59" s="12"/>
      <c r="K59" s="13"/>
    </row>
    <row r="60" spans="1:12" x14ac:dyDescent="0.2">
      <c r="A60" s="11" t="s">
        <v>51</v>
      </c>
      <c r="B60" s="12">
        <v>800</v>
      </c>
      <c r="C60" s="12">
        <v>0</v>
      </c>
      <c r="D60" s="12">
        <v>0</v>
      </c>
      <c r="E60" s="13">
        <f t="shared" si="13"/>
        <v>-800</v>
      </c>
      <c r="G60" s="11" t="s">
        <v>51</v>
      </c>
      <c r="H60" s="12"/>
      <c r="I60" s="12"/>
      <c r="J60" s="12"/>
      <c r="K60" s="13"/>
    </row>
    <row r="61" spans="1:12" x14ac:dyDescent="0.2">
      <c r="A61" s="11" t="s">
        <v>52</v>
      </c>
      <c r="B61" s="29">
        <v>50</v>
      </c>
      <c r="C61" s="29">
        <v>0</v>
      </c>
      <c r="D61" s="29">
        <v>50</v>
      </c>
      <c r="E61" s="15">
        <f t="shared" si="13"/>
        <v>0</v>
      </c>
      <c r="G61" s="11" t="s">
        <v>52</v>
      </c>
      <c r="H61" s="29">
        <v>50</v>
      </c>
      <c r="I61" s="29">
        <v>0</v>
      </c>
      <c r="J61" s="29">
        <v>50</v>
      </c>
      <c r="K61" s="15">
        <f t="shared" ref="K61:K64" si="14">J61+I61-H61</f>
        <v>0</v>
      </c>
      <c r="L61" s="12">
        <v>0</v>
      </c>
    </row>
    <row r="62" spans="1:12" x14ac:dyDescent="0.2">
      <c r="A62" s="11" t="s">
        <v>53</v>
      </c>
      <c r="B62" s="12">
        <v>150</v>
      </c>
      <c r="C62" s="12">
        <v>0</v>
      </c>
      <c r="D62" s="12">
        <v>150</v>
      </c>
      <c r="E62" s="13">
        <f t="shared" si="13"/>
        <v>0</v>
      </c>
      <c r="G62" s="11" t="s">
        <v>53</v>
      </c>
      <c r="H62" s="12">
        <v>77.25</v>
      </c>
      <c r="I62" s="12">
        <v>0</v>
      </c>
      <c r="J62" s="12">
        <v>150</v>
      </c>
      <c r="K62" s="13">
        <f t="shared" si="14"/>
        <v>72.75</v>
      </c>
      <c r="L62" s="2"/>
    </row>
    <row r="63" spans="1:12" x14ac:dyDescent="0.2">
      <c r="A63" s="11" t="s">
        <v>54</v>
      </c>
      <c r="B63" s="12">
        <v>500</v>
      </c>
      <c r="C63" s="12">
        <v>0</v>
      </c>
      <c r="D63" s="12">
        <v>0</v>
      </c>
      <c r="E63" s="13">
        <f t="shared" si="13"/>
        <v>-500</v>
      </c>
      <c r="G63" s="11" t="s">
        <v>54</v>
      </c>
      <c r="H63" s="12">
        <v>499.69</v>
      </c>
      <c r="I63" s="12">
        <v>0</v>
      </c>
      <c r="J63" s="12">
        <v>0</v>
      </c>
      <c r="K63" s="13">
        <f t="shared" si="14"/>
        <v>-499.69</v>
      </c>
      <c r="L63" s="14">
        <v>0.31</v>
      </c>
    </row>
    <row r="64" spans="1:12" x14ac:dyDescent="0.2">
      <c r="A64" s="11" t="s">
        <v>55</v>
      </c>
      <c r="B64" s="12">
        <v>150</v>
      </c>
      <c r="C64" s="12">
        <v>0</v>
      </c>
      <c r="D64" s="12">
        <v>0</v>
      </c>
      <c r="E64" s="13">
        <f t="shared" si="13"/>
        <v>-150</v>
      </c>
      <c r="G64" s="11" t="s">
        <v>55</v>
      </c>
      <c r="H64" s="12">
        <v>10.97</v>
      </c>
      <c r="I64" s="12">
        <v>0</v>
      </c>
      <c r="J64" s="12">
        <v>0</v>
      </c>
      <c r="K64" s="13">
        <f t="shared" si="14"/>
        <v>-10.97</v>
      </c>
    </row>
    <row r="65" spans="1:11" x14ac:dyDescent="0.2">
      <c r="A65" s="11" t="s">
        <v>56</v>
      </c>
      <c r="B65" s="12">
        <v>200</v>
      </c>
      <c r="C65" s="12">
        <v>0</v>
      </c>
      <c r="D65" s="12">
        <v>0</v>
      </c>
      <c r="E65" s="13">
        <f t="shared" si="13"/>
        <v>-200</v>
      </c>
      <c r="G65" s="11" t="s">
        <v>56</v>
      </c>
      <c r="H65" s="12"/>
      <c r="I65" s="12"/>
      <c r="J65" s="12"/>
      <c r="K65" s="13"/>
    </row>
    <row r="66" spans="1:11" x14ac:dyDescent="0.2">
      <c r="A66" s="32" t="s">
        <v>28</v>
      </c>
      <c r="B66" s="33">
        <v>200</v>
      </c>
      <c r="C66" s="33">
        <v>0</v>
      </c>
      <c r="D66" s="33">
        <v>0</v>
      </c>
      <c r="E66" s="34">
        <f t="shared" si="13"/>
        <v>-200</v>
      </c>
      <c r="G66" s="32" t="s">
        <v>28</v>
      </c>
      <c r="H66" s="33"/>
      <c r="I66" s="33"/>
      <c r="J66" s="33"/>
      <c r="K66" s="34"/>
    </row>
    <row r="67" spans="1:11" x14ac:dyDescent="0.2">
      <c r="A67" s="11"/>
      <c r="B67" s="12"/>
      <c r="C67" s="12"/>
      <c r="D67" s="12"/>
      <c r="E67" s="13"/>
      <c r="G67" s="11"/>
      <c r="H67" s="12"/>
      <c r="I67" s="12"/>
      <c r="J67" s="12"/>
      <c r="K67" s="13"/>
    </row>
    <row r="68" spans="1:11" x14ac:dyDescent="0.2">
      <c r="A68" s="11" t="s">
        <v>14</v>
      </c>
      <c r="B68" s="12">
        <f>SUM(B48:B66)</f>
        <v>4725.5</v>
      </c>
      <c r="C68" s="58">
        <f>SUM(C48:C66)</f>
        <v>0</v>
      </c>
      <c r="D68" s="12">
        <f>SUM(D48:D66)</f>
        <v>1825.5</v>
      </c>
      <c r="E68" s="13">
        <f>SUM(E48:E66)</f>
        <v>-3150</v>
      </c>
      <c r="G68" s="11" t="s">
        <v>14</v>
      </c>
      <c r="H68" s="12">
        <f>SUM(H48:H66)</f>
        <v>1901.48</v>
      </c>
      <c r="I68" s="58">
        <f>SUM(I48:I66)</f>
        <v>0</v>
      </c>
      <c r="J68" s="12">
        <f>SUM(J48:J66)</f>
        <v>1373</v>
      </c>
      <c r="K68" s="13">
        <f>SUM(K48:K66)</f>
        <v>-528.48</v>
      </c>
    </row>
    <row r="69" spans="1:11" x14ac:dyDescent="0.2">
      <c r="A69" s="59"/>
      <c r="B69" s="60"/>
      <c r="C69" s="60"/>
      <c r="D69" s="60"/>
      <c r="E69" s="60"/>
      <c r="G69" s="63"/>
      <c r="H69" s="63"/>
      <c r="I69" s="63"/>
      <c r="J69" s="63"/>
      <c r="K69" s="63"/>
    </row>
    <row r="70" spans="1:11" x14ac:dyDescent="0.2">
      <c r="A70" s="61"/>
      <c r="B70" s="61"/>
      <c r="C70" s="61"/>
      <c r="D70" s="61"/>
      <c r="E70" s="61"/>
    </row>
  </sheetData>
  <mergeCells count="8">
    <mergeCell ref="A46:E46"/>
    <mergeCell ref="G46:K46"/>
    <mergeCell ref="A1:E1"/>
    <mergeCell ref="G1:K1"/>
    <mergeCell ref="A12:E12"/>
    <mergeCell ref="G12:K12"/>
    <mergeCell ref="A29:E29"/>
    <mergeCell ref="G29:K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Peters</dc:creator>
  <cp:lastModifiedBy>Nina Hooyer</cp:lastModifiedBy>
  <dcterms:created xsi:type="dcterms:W3CDTF">2019-01-31T15:51:17Z</dcterms:created>
  <dcterms:modified xsi:type="dcterms:W3CDTF">2019-02-01T16:02:57Z</dcterms:modified>
</cp:coreProperties>
</file>